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326" windowWidth="13245" windowHeight="8700" activeTab="0"/>
  </bookViews>
  <sheets>
    <sheet name="Затраты2015г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<sst xmlns="http://schemas.openxmlformats.org/spreadsheetml/2006/main" count="192" uniqueCount="140">
  <si>
    <t>Приложение 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</si>
  <si>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</si>
  <si>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</si>
  <si>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</si>
  <si>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</si>
  <si>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</si>
  <si>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</si>
  <si>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</si>
  <si>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</si>
  <si>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ИНН: ________________________________________________________</t>
  </si>
  <si>
    <t>КПП: ________________________________________________________</t>
  </si>
  <si>
    <t>N п/п</t>
  </si>
  <si>
    <t>Показатель</t>
  </si>
  <si>
    <t>Ед. изм.</t>
  </si>
  <si>
    <t>Год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</si>
  <si>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</si>
  <si>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</si>
  <si>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</si>
  <si>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</si>
  <si>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</si>
  <si>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</si>
  <si>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</si>
  <si>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</si>
  <si>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</si>
  <si>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</si>
  <si>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</si>
  <si>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</si>
  <si>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</si>
  <si>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</si>
  <si>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</si>
  <si>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</si>
  <si>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</si>
  <si>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</si>
  <si>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</si>
  <si>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</si>
  <si>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</si>
  <si>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</si>
  <si>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</si>
  <si>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</si>
  <si>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</si>
  <si>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</si>
  <si>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</si>
  <si>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</si>
  <si>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</si>
  <si>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</si>
  <si>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</si>
  <si>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</si>
  <si>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</si>
  <si>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</si>
  <si>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</si>
  <si>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</si>
  <si>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</si>
  <si>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</si>
  <si>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</si>
  <si>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</si>
  <si>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</si>
  <si>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</si>
  <si>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</si>
  <si>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</si>
  <si>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</si>
  <si>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</si>
  <si>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</si>
  <si>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</si>
  <si>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</si>
  <si>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</si>
  <si>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</si>
  <si>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</si>
  <si>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</si>
  <si>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</si>
  <si>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</si>
  <si>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</si>
  <si>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</si>
  <si>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</si>
  <si>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</si>
  <si>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</si>
  <si>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</si>
  <si>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</si>
  <si>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</si>
  <si>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</si>
  <si>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</si>
  <si>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</si>
  <si>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</si>
  <si>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</si>
  <si>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</si>
  <si>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</si>
  <si>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</si>
  <si>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</si>
  <si>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</si>
  <si>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</si>
  <si>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--------------------------------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</si>
  <si>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</si>
  <si>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</si>
  <si>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</si>
  <si>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</si>
  <si>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</si>
  <si>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</si>
  <si>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</si>
  <si>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</si>
  <si>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</si>
  <si>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</si>
  <si>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</si>
  <si>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</si>
  <si>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</si>
  <si>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</si>
  <si>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</si>
  <si>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</si>
  <si>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</si>
  <si>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</si>
  <si>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</si>
  <si>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</si>
  <si>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</si>
  <si>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</si>
  <si>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</si>
  <si>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</si>
  <si>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</si>
  <si>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</si>
  <si>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1.1</t>
  </si>
  <si>
    <r>
      <t>Справочно: расходы на ремонт, всего (</t>
    </r>
    <r>
      <rPr>
        <sz val="10"/>
        <color indexed="12"/>
        <rFont val="Times New Roman"/>
        <family val="1"/>
      </rPr>
      <t>пункт 1.1.1.2</t>
    </r>
    <r>
      <rPr>
        <sz val="10"/>
        <color indexed="8"/>
        <rFont val="Times New Roman"/>
        <family val="1"/>
      </rPr>
      <t xml:space="preserve"> + </t>
    </r>
    <r>
      <rPr>
        <sz val="10"/>
        <color indexed="12"/>
        <rFont val="Times New Roman"/>
        <family val="1"/>
      </rPr>
      <t>пункт 1.1.2.1</t>
    </r>
    <r>
      <rPr>
        <sz val="10"/>
        <color indexed="8"/>
        <rFont val="Times New Roman"/>
        <family val="1"/>
      </rPr>
      <t xml:space="preserve"> + </t>
    </r>
    <r>
      <rPr>
        <sz val="10"/>
        <color indexed="12"/>
        <rFont val="Times New Roman"/>
        <family val="1"/>
      </rPr>
      <t>пункт 1.1.3.1</t>
    </r>
    <r>
      <rPr>
        <sz val="10"/>
        <color indexed="8"/>
        <rFont val="Times New Roman"/>
        <family val="1"/>
      </rPr>
      <t>)</t>
    </r>
  </si>
  <si>
    <t xml:space="preserve">Примечание </t>
  </si>
  <si>
    <t>обеспечение нормальных условий труда и техники безопасности</t>
  </si>
  <si>
    <t>расходы на командировки</t>
  </si>
  <si>
    <t>расходы на обучение персонала</t>
  </si>
  <si>
    <t>работы и  услуги непроизводственного характера</t>
  </si>
  <si>
    <t>прочие обоснованные подконтрольные расходы</t>
  </si>
  <si>
    <t>содержание зданий (кммунальные услуги)</t>
  </si>
  <si>
    <t>услуги связи</t>
  </si>
  <si>
    <t>охрана и пожарная безопасность</t>
  </si>
  <si>
    <t>информационные услуги</t>
  </si>
  <si>
    <t>аудиторские услуги</t>
  </si>
  <si>
    <t>сертификация (госповерка)</t>
  </si>
  <si>
    <t>общеинститутские расходы</t>
  </si>
  <si>
    <t>не учтены расходы по материалам</t>
  </si>
  <si>
    <t>не учтены расходы на транспорт</t>
  </si>
  <si>
    <t>не учтены расходы на коммунальные, аудиторские, общеинститутские услуги</t>
  </si>
  <si>
    <t>рост средней заработной платы</t>
  </si>
  <si>
    <r>
      <rPr>
        <sz val="11"/>
        <color indexed="8"/>
        <rFont val="Times New Roman"/>
        <family val="1"/>
      </rPr>
      <t>Наименование организации:</t>
    </r>
    <r>
      <rPr>
        <b/>
        <sz val="11"/>
        <color indexed="8"/>
        <rFont val="Times New Roman"/>
        <family val="1"/>
      </rPr>
      <t xml:space="preserve"> _Международная межправительственная научно-исследовательская организация Объединенный институт ядерных исследований (ОИЯИ)</t>
    </r>
  </si>
  <si>
    <t>не учтены обязательства ОИЯИ по КОЛДОГОВОРУ</t>
  </si>
  <si>
    <t>план 2015</t>
  </si>
  <si>
    <t>факт 2015</t>
  </si>
  <si>
    <t>Долгосрочный период регулирования: 2015 - 2019 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</si>
</sst>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11" xfId="42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43" fillId="0" borderId="0" xfId="0" applyFont="1" applyAlignment="1">
      <alignment vertical="center" wrapText="1"/>
    </xf>
    <xf numFmtId="0" fontId="45" fillId="0" borderId="0" xfId="42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vertical="center" wrapText="1"/>
    </xf>
    <xf numFmtId="165" fontId="43" fillId="0" borderId="11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46" fillId="0" borderId="11" xfId="42" applyNumberFormat="1" applyFont="1" applyBorder="1" applyAlignment="1">
      <alignment horizontal="justify" vertical="center" wrapText="1"/>
    </xf>
    <xf numFmtId="2" fontId="43" fillId="0" borderId="12" xfId="0" applyNumberFormat="1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64" fontId="43" fillId="0" borderId="14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2" fontId="43" fillId="0" borderId="13" xfId="0" applyNumberFormat="1" applyFont="1" applyBorder="1" applyAlignment="1">
      <alignment vertical="center" wrapText="1"/>
    </xf>
    <xf numFmtId="2" fontId="9" fillId="0" borderId="15" xfId="0" applyNumberFormat="1" applyFont="1" applyBorder="1" applyAlignment="1">
      <alignment vertical="center" wrapText="1"/>
    </xf>
    <xf numFmtId="2" fontId="9" fillId="0" borderId="12" xfId="0" applyNumberFormat="1" applyFont="1" applyBorder="1" applyAlignment="1">
      <alignment vertical="center" wrapText="1"/>
    </xf>
    <xf numFmtId="2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2" fontId="43" fillId="0" borderId="16" xfId="0" applyNumberFormat="1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5" fillId="0" borderId="0" xfId="42" applyFont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64" fontId="43" fillId="0" borderId="14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43" fillId="0" borderId="14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701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8.28125" style="0" customWidth="1"/>
    <col min="2" max="2" width="39.28125" style="0" customWidth="1"/>
    <col min="3" max="3" width="8.8515625" style="0" customWidth="1"/>
    <col min="4" max="4" width="10.00390625" style="0" customWidth="1"/>
    <col min="5" max="6" width="10.7109375" style="0" customWidth="1"/>
    <col min="7" max="7" width="11.00390625" style="0" customWidth="1"/>
  </cols>
  <sheetData>
    <row r="1" spans="1:8" ht="15">
      <c r="A1" s="39" t="s">
        <v>0</v>
      </c>
      <c r="B1" s="39"/>
      <c r="C1" s="39"/>
      <c r="D1" s="39"/>
      <c r="E1" s="39"/>
      <c r="F1" s="39"/>
      <c r="G1" s="39"/>
      <c r="H1" s="1"/>
    </row>
    <row r="2" spans="1:8" ht="15">
      <c r="A2" s="39" t="s">
        <v>1</v>
      </c>
      <c r="B2" s="39"/>
      <c r="C2" s="39"/>
      <c r="D2" s="39"/>
      <c r="E2" s="39"/>
      <c r="F2" s="39"/>
      <c r="G2" s="39"/>
      <c r="H2" s="1"/>
    </row>
    <row r="3" spans="1:8" ht="15">
      <c r="A3" s="39" t="s">
        <v>2</v>
      </c>
      <c r="B3" s="39"/>
      <c r="C3" s="39"/>
      <c r="D3" s="39"/>
      <c r="E3" s="39"/>
      <c r="F3" s="39"/>
      <c r="G3" s="39"/>
      <c r="H3" s="1"/>
    </row>
    <row r="4" spans="1:8" ht="15">
      <c r="A4" s="39" t="s">
        <v>3</v>
      </c>
      <c r="B4" s="39"/>
      <c r="C4" s="39"/>
      <c r="D4" s="39"/>
      <c r="E4" s="39"/>
      <c r="F4" s="39"/>
      <c r="G4" s="39"/>
      <c r="H4" s="1"/>
    </row>
    <row r="5" spans="1:8" ht="15">
      <c r="A5" s="2"/>
      <c r="B5" s="3"/>
      <c r="C5" s="3"/>
      <c r="D5" s="3"/>
      <c r="E5" s="3"/>
      <c r="F5" s="3"/>
      <c r="G5" s="3"/>
      <c r="H5" s="3"/>
    </row>
    <row r="6" spans="1:8" ht="15">
      <c r="A6" s="40" t="s">
        <v>4</v>
      </c>
      <c r="B6" s="40"/>
      <c r="C6" s="40"/>
      <c r="D6" s="40"/>
      <c r="E6" s="40"/>
      <c r="F6" s="40"/>
      <c r="G6" s="40"/>
      <c r="H6" s="40"/>
    </row>
    <row r="7" spans="1:8" ht="15">
      <c r="A7" s="40" t="s">
        <v>5</v>
      </c>
      <c r="B7" s="40"/>
      <c r="C7" s="40"/>
      <c r="D7" s="40"/>
      <c r="E7" s="40"/>
      <c r="F7" s="40"/>
      <c r="G7" s="40"/>
      <c r="H7" s="40"/>
    </row>
    <row r="8" spans="1:8" ht="15">
      <c r="A8" s="40" t="s">
        <v>6</v>
      </c>
      <c r="B8" s="40"/>
      <c r="C8" s="40"/>
      <c r="D8" s="40"/>
      <c r="E8" s="40"/>
      <c r="F8" s="40"/>
      <c r="G8" s="40"/>
      <c r="H8" s="40"/>
    </row>
    <row r="9" spans="1:8" ht="15">
      <c r="A9" s="40" t="s">
        <v>7</v>
      </c>
      <c r="B9" s="40"/>
      <c r="C9" s="40"/>
      <c r="D9" s="40"/>
      <c r="E9" s="40"/>
      <c r="F9" s="40"/>
      <c r="G9" s="40"/>
      <c r="H9" s="40"/>
    </row>
    <row r="10" spans="1:8" ht="15">
      <c r="A10" s="40" t="s">
        <v>8</v>
      </c>
      <c r="B10" s="40"/>
      <c r="C10" s="40"/>
      <c r="D10" s="40"/>
      <c r="E10" s="40"/>
      <c r="F10" s="40"/>
      <c r="G10" s="40"/>
      <c r="H10" s="40"/>
    </row>
    <row r="11" spans="1:8" ht="15">
      <c r="A11" s="2"/>
      <c r="B11" s="3"/>
      <c r="C11" s="3"/>
      <c r="D11" s="3"/>
      <c r="E11" s="3"/>
      <c r="F11" s="3"/>
      <c r="G11" s="3"/>
      <c r="H11" s="3"/>
    </row>
    <row r="12" spans="1:8" ht="33.75" customHeight="1">
      <c r="A12" s="53" t="s">
        <v>135</v>
      </c>
      <c r="B12" s="53"/>
      <c r="C12" s="53"/>
      <c r="D12" s="53"/>
      <c r="E12" s="53"/>
      <c r="F12" s="53"/>
      <c r="G12" s="53"/>
      <c r="H12" s="1"/>
    </row>
    <row r="13" spans="1:8" ht="18" customHeight="1">
      <c r="A13" s="1" t="s">
        <v>9</v>
      </c>
      <c r="B13" s="1">
        <v>9909125356</v>
      </c>
      <c r="C13" s="1"/>
      <c r="D13" s="1"/>
      <c r="E13" s="1"/>
      <c r="F13" s="1"/>
      <c r="G13" s="1"/>
      <c r="H13" s="1"/>
    </row>
    <row r="14" spans="1:8" ht="18" customHeight="1">
      <c r="A14" s="1" t="s">
        <v>10</v>
      </c>
      <c r="B14" s="1">
        <v>501063001</v>
      </c>
      <c r="C14" s="1"/>
      <c r="D14" s="1"/>
      <c r="E14" s="1"/>
      <c r="F14" s="1"/>
      <c r="G14" s="1"/>
      <c r="H14" s="1"/>
    </row>
    <row r="15" spans="1:8" ht="18" customHeight="1">
      <c r="A15" s="1" t="s">
        <v>139</v>
      </c>
      <c r="B15" s="1"/>
      <c r="C15" s="1"/>
      <c r="D15" s="1"/>
      <c r="E15" s="1"/>
      <c r="F15" s="31">
        <v>0.6942</v>
      </c>
      <c r="G15" s="1"/>
      <c r="H15" s="1"/>
    </row>
    <row r="16" spans="1:8" ht="15.75" thickBot="1">
      <c r="A16" s="2"/>
      <c r="B16" s="3"/>
      <c r="C16" s="3"/>
      <c r="D16" s="3"/>
      <c r="E16" s="3"/>
      <c r="F16" s="3"/>
      <c r="G16" s="3"/>
      <c r="H16" s="3"/>
    </row>
    <row r="17" spans="1:8" ht="15.75" thickBot="1">
      <c r="A17" s="43" t="s">
        <v>11</v>
      </c>
      <c r="B17" s="43" t="s">
        <v>12</v>
      </c>
      <c r="C17" s="43" t="s">
        <v>13</v>
      </c>
      <c r="D17" s="50" t="s">
        <v>14</v>
      </c>
      <c r="E17" s="51"/>
      <c r="F17" s="52"/>
      <c r="G17" s="54" t="s">
        <v>118</v>
      </c>
      <c r="H17" s="3"/>
    </row>
    <row r="18" spans="1:8" ht="15.75" thickBot="1">
      <c r="A18" s="44"/>
      <c r="B18" s="44"/>
      <c r="C18" s="44"/>
      <c r="D18" s="11" t="s">
        <v>137</v>
      </c>
      <c r="E18" s="11" t="s">
        <v>138</v>
      </c>
      <c r="F18" s="11" t="s">
        <v>138</v>
      </c>
      <c r="G18" s="55"/>
      <c r="H18" s="3"/>
    </row>
    <row r="19" spans="1:8" ht="15.75" customHeight="1" thickBot="1">
      <c r="A19" s="4" t="s">
        <v>15</v>
      </c>
      <c r="B19" s="5" t="s">
        <v>16</v>
      </c>
      <c r="C19" s="6" t="s">
        <v>17</v>
      </c>
      <c r="D19" s="6" t="s">
        <v>17</v>
      </c>
      <c r="E19" s="6" t="s">
        <v>17</v>
      </c>
      <c r="F19" s="6" t="s">
        <v>17</v>
      </c>
      <c r="G19" s="6" t="s">
        <v>17</v>
      </c>
      <c r="H19" s="3"/>
    </row>
    <row r="20" spans="1:8" ht="15.75" customHeight="1" thickBot="1">
      <c r="A20" s="4">
        <v>1</v>
      </c>
      <c r="B20" s="5" t="s">
        <v>18</v>
      </c>
      <c r="C20" s="6" t="s">
        <v>19</v>
      </c>
      <c r="D20" s="15">
        <f>D21+D47+D61</f>
        <v>8399.31</v>
      </c>
      <c r="E20" s="15">
        <f>E21+E47+E61</f>
        <v>18821.644999999997</v>
      </c>
      <c r="F20" s="15">
        <f>F21+F47</f>
        <v>13070.352477</v>
      </c>
      <c r="G20" s="7"/>
      <c r="H20" s="3"/>
    </row>
    <row r="21" spans="1:8" ht="15.75" customHeight="1" thickBot="1">
      <c r="A21" s="8" t="s">
        <v>96</v>
      </c>
      <c r="B21" s="5" t="s">
        <v>20</v>
      </c>
      <c r="C21" s="6" t="s">
        <v>19</v>
      </c>
      <c r="D21" s="7">
        <f>D22+D25+D27+D29</f>
        <v>6493.61</v>
      </c>
      <c r="E21" s="15">
        <f>E22+E25+E27+E29</f>
        <v>14352.824999999999</v>
      </c>
      <c r="F21" s="15">
        <f>F22+F25+F27+F29</f>
        <v>9968.097633</v>
      </c>
      <c r="G21" s="7"/>
      <c r="H21" s="3"/>
    </row>
    <row r="22" spans="1:8" ht="15.75" customHeight="1" thickBot="1">
      <c r="A22" s="8" t="s">
        <v>97</v>
      </c>
      <c r="B22" s="5" t="s">
        <v>21</v>
      </c>
      <c r="C22" s="6" t="s">
        <v>19</v>
      </c>
      <c r="D22" s="7">
        <f>D23+D24</f>
        <v>0</v>
      </c>
      <c r="E22" s="15">
        <f>E23+E24</f>
        <v>419.76</v>
      </c>
      <c r="F22" s="15">
        <f>F23+F24</f>
        <v>291.397392</v>
      </c>
      <c r="G22" s="43" t="s">
        <v>131</v>
      </c>
      <c r="H22" s="3"/>
    </row>
    <row r="23" spans="1:8" ht="28.5" customHeight="1" thickBot="1">
      <c r="A23" s="8" t="s">
        <v>22</v>
      </c>
      <c r="B23" s="5" t="s">
        <v>23</v>
      </c>
      <c r="C23" s="6" t="s">
        <v>19</v>
      </c>
      <c r="D23" s="15"/>
      <c r="E23" s="15">
        <v>419.76</v>
      </c>
      <c r="F23" s="15">
        <f>E23*F15</f>
        <v>291.397392</v>
      </c>
      <c r="G23" s="44"/>
      <c r="H23" s="3"/>
    </row>
    <row r="24" spans="1:8" ht="15" customHeight="1" thickBot="1">
      <c r="A24" s="4" t="s">
        <v>24</v>
      </c>
      <c r="B24" s="5" t="s">
        <v>25</v>
      </c>
      <c r="C24" s="6" t="s">
        <v>19</v>
      </c>
      <c r="D24" s="15"/>
      <c r="E24" s="15"/>
      <c r="F24" s="15"/>
      <c r="G24" s="7"/>
      <c r="H24" s="3"/>
    </row>
    <row r="25" spans="1:8" ht="54" customHeight="1" thickBot="1">
      <c r="A25" s="4" t="s">
        <v>26</v>
      </c>
      <c r="B25" s="5" t="s">
        <v>27</v>
      </c>
      <c r="C25" s="6" t="s">
        <v>19</v>
      </c>
      <c r="D25" s="15">
        <v>418.08</v>
      </c>
      <c r="E25" s="15">
        <f>236.69-6.29</f>
        <v>230.4</v>
      </c>
      <c r="F25" s="15">
        <f>F26</f>
        <v>164.310198</v>
      </c>
      <c r="G25" s="7"/>
      <c r="H25" s="3"/>
    </row>
    <row r="26" spans="1:8" ht="15" customHeight="1" thickBot="1">
      <c r="A26" s="4" t="s">
        <v>28</v>
      </c>
      <c r="B26" s="5" t="s">
        <v>29</v>
      </c>
      <c r="C26" s="6" t="s">
        <v>19</v>
      </c>
      <c r="D26" s="15">
        <f>D25</f>
        <v>418.08</v>
      </c>
      <c r="E26" s="15">
        <v>236.69</v>
      </c>
      <c r="F26" s="15">
        <f>E26*F15</f>
        <v>164.310198</v>
      </c>
      <c r="G26" s="7"/>
      <c r="H26" s="3"/>
    </row>
    <row r="27" spans="1:8" ht="67.5" customHeight="1" thickBot="1">
      <c r="A27" s="8" t="s">
        <v>98</v>
      </c>
      <c r="B27" s="5" t="s">
        <v>30</v>
      </c>
      <c r="C27" s="6" t="s">
        <v>19</v>
      </c>
      <c r="D27" s="15">
        <v>5283.41</v>
      </c>
      <c r="E27" s="15">
        <v>11745.46</v>
      </c>
      <c r="F27" s="15">
        <f>E27*$F$15</f>
        <v>8153.698332</v>
      </c>
      <c r="G27" s="7" t="s">
        <v>136</v>
      </c>
      <c r="H27" s="3"/>
    </row>
    <row r="28" spans="1:8" ht="15" customHeight="1" thickBot="1">
      <c r="A28" s="8" t="s">
        <v>31</v>
      </c>
      <c r="B28" s="5" t="s">
        <v>29</v>
      </c>
      <c r="C28" s="6" t="s">
        <v>19</v>
      </c>
      <c r="D28" s="7"/>
      <c r="E28" s="7"/>
      <c r="F28" s="7"/>
      <c r="G28" s="7"/>
      <c r="H28" s="3"/>
    </row>
    <row r="29" spans="1:8" ht="24.75" customHeight="1" thickBot="1">
      <c r="A29" s="8" t="s">
        <v>99</v>
      </c>
      <c r="B29" s="5" t="s">
        <v>32</v>
      </c>
      <c r="C29" s="6" t="s">
        <v>19</v>
      </c>
      <c r="D29" s="15">
        <f>D30+D31+D32</f>
        <v>792.12</v>
      </c>
      <c r="E29" s="15">
        <f>E30+E31+E32</f>
        <v>1957.205</v>
      </c>
      <c r="F29" s="15">
        <f>F30+F31+F32</f>
        <v>1358.691711</v>
      </c>
      <c r="G29" s="7"/>
      <c r="H29" s="3"/>
    </row>
    <row r="30" spans="1:8" ht="24" customHeight="1" thickBot="1">
      <c r="A30" s="4" t="s">
        <v>33</v>
      </c>
      <c r="B30" s="5" t="s">
        <v>34</v>
      </c>
      <c r="C30" s="6" t="s">
        <v>19</v>
      </c>
      <c r="D30" s="7">
        <v>411.42</v>
      </c>
      <c r="E30" s="15">
        <v>331.12</v>
      </c>
      <c r="F30" s="15">
        <f>E30*$F$15</f>
        <v>229.863504</v>
      </c>
      <c r="G30" s="7"/>
      <c r="H30" s="3"/>
    </row>
    <row r="31" spans="1:8" ht="40.5" customHeight="1" thickBot="1">
      <c r="A31" s="4" t="s">
        <v>35</v>
      </c>
      <c r="B31" s="5" t="s">
        <v>36</v>
      </c>
      <c r="C31" s="6" t="s">
        <v>19</v>
      </c>
      <c r="D31" s="15"/>
      <c r="E31" s="15">
        <v>394.57</v>
      </c>
      <c r="F31" s="15">
        <f>E31*$F$15</f>
        <v>273.910494</v>
      </c>
      <c r="G31" s="20" t="s">
        <v>132</v>
      </c>
      <c r="H31" s="3"/>
    </row>
    <row r="32" spans="1:9" ht="26.25" customHeight="1" thickBot="1">
      <c r="A32" s="4" t="s">
        <v>37</v>
      </c>
      <c r="B32" s="9" t="s">
        <v>38</v>
      </c>
      <c r="C32" s="6" t="s">
        <v>19</v>
      </c>
      <c r="D32" s="7">
        <f>SUM(D33:D44)</f>
        <v>380.7</v>
      </c>
      <c r="E32" s="7">
        <f>SUM(E33:E44)</f>
        <v>1231.5149999999999</v>
      </c>
      <c r="F32" s="32">
        <f>SUM(F33:F44)</f>
        <v>854.9177129999999</v>
      </c>
      <c r="G32" s="43" t="s">
        <v>133</v>
      </c>
      <c r="H32" s="3"/>
      <c r="I32" s="17"/>
    </row>
    <row r="33" spans="1:9" ht="27" customHeight="1" thickBot="1">
      <c r="A33" s="4"/>
      <c r="B33" s="18" t="s">
        <v>122</v>
      </c>
      <c r="C33" s="6"/>
      <c r="D33" s="19">
        <v>190.64</v>
      </c>
      <c r="E33" s="20"/>
      <c r="F33" s="33"/>
      <c r="G33" s="49"/>
      <c r="H33" s="3"/>
      <c r="I33" s="17"/>
    </row>
    <row r="34" spans="1:9" ht="15" customHeight="1" thickBot="1">
      <c r="A34" s="14"/>
      <c r="B34" s="9" t="s">
        <v>125</v>
      </c>
      <c r="C34" s="6"/>
      <c r="D34" s="25"/>
      <c r="E34" s="26">
        <v>97.87</v>
      </c>
      <c r="F34" s="32">
        <f aca="true" t="shared" si="0" ref="F34:F42">E34*$F$15</f>
        <v>67.941354</v>
      </c>
      <c r="G34" s="49"/>
      <c r="H34" s="3"/>
      <c r="I34" s="17"/>
    </row>
    <row r="35" spans="1:8" ht="15" customHeight="1" thickBot="1">
      <c r="A35" s="14"/>
      <c r="B35" s="9" t="s">
        <v>126</v>
      </c>
      <c r="C35" s="6"/>
      <c r="D35" s="19"/>
      <c r="E35" s="27">
        <v>6.29</v>
      </c>
      <c r="F35" s="32">
        <f t="shared" si="0"/>
        <v>4.366518</v>
      </c>
      <c r="G35" s="49"/>
      <c r="H35" s="3"/>
    </row>
    <row r="36" spans="1:8" ht="15" customHeight="1" thickBot="1">
      <c r="A36" s="14"/>
      <c r="B36" s="5" t="s">
        <v>124</v>
      </c>
      <c r="C36" s="6"/>
      <c r="D36" s="25"/>
      <c r="E36" s="26">
        <v>480.76</v>
      </c>
      <c r="F36" s="32">
        <f t="shared" si="0"/>
        <v>333.74359200000004</v>
      </c>
      <c r="G36" s="49"/>
      <c r="H36" s="3"/>
    </row>
    <row r="37" spans="1:8" ht="15" customHeight="1" thickBot="1">
      <c r="A37" s="14"/>
      <c r="B37" s="9" t="s">
        <v>127</v>
      </c>
      <c r="C37" s="6"/>
      <c r="D37" s="19"/>
      <c r="E37" s="27">
        <v>2.95</v>
      </c>
      <c r="F37" s="32">
        <f t="shared" si="0"/>
        <v>2.04789</v>
      </c>
      <c r="G37" s="49"/>
      <c r="H37" s="3"/>
    </row>
    <row r="38" spans="1:8" ht="15" customHeight="1" thickBot="1">
      <c r="A38" s="14"/>
      <c r="B38" s="9" t="s">
        <v>128</v>
      </c>
      <c r="C38" s="6"/>
      <c r="D38" s="25"/>
      <c r="E38" s="26">
        <v>24.84</v>
      </c>
      <c r="F38" s="32">
        <f t="shared" si="0"/>
        <v>17.243928</v>
      </c>
      <c r="G38" s="49"/>
      <c r="H38" s="3"/>
    </row>
    <row r="39" spans="1:8" ht="15" customHeight="1" thickBot="1">
      <c r="A39" s="14"/>
      <c r="B39" s="9" t="s">
        <v>129</v>
      </c>
      <c r="C39" s="6"/>
      <c r="D39" s="25"/>
      <c r="E39" s="26">
        <v>16.525</v>
      </c>
      <c r="F39" s="32">
        <f t="shared" si="0"/>
        <v>11.471655</v>
      </c>
      <c r="G39" s="49"/>
      <c r="H39" s="3"/>
    </row>
    <row r="40" spans="1:8" ht="27" customHeight="1" thickBot="1">
      <c r="A40" s="4"/>
      <c r="B40" s="9" t="s">
        <v>119</v>
      </c>
      <c r="C40" s="6"/>
      <c r="D40" s="25">
        <v>41.11</v>
      </c>
      <c r="E40" s="26">
        <v>118.1</v>
      </c>
      <c r="F40" s="32">
        <f t="shared" si="0"/>
        <v>81.98502</v>
      </c>
      <c r="G40" s="34"/>
      <c r="H40" s="3"/>
    </row>
    <row r="41" spans="1:8" ht="15" customHeight="1" thickBot="1">
      <c r="A41" s="4"/>
      <c r="B41" s="9" t="s">
        <v>120</v>
      </c>
      <c r="C41" s="6"/>
      <c r="D41" s="15">
        <v>12.54</v>
      </c>
      <c r="E41" s="28">
        <v>0.7</v>
      </c>
      <c r="F41" s="32">
        <f t="shared" si="0"/>
        <v>0.48594</v>
      </c>
      <c r="G41" s="34"/>
      <c r="H41" s="3"/>
    </row>
    <row r="42" spans="1:8" ht="15" customHeight="1" thickBot="1">
      <c r="A42" s="4"/>
      <c r="B42" s="9" t="s">
        <v>121</v>
      </c>
      <c r="C42" s="6"/>
      <c r="D42" s="7">
        <v>5.41</v>
      </c>
      <c r="E42" s="29">
        <v>3.8</v>
      </c>
      <c r="F42" s="32">
        <f t="shared" si="0"/>
        <v>2.63796</v>
      </c>
      <c r="G42" s="34"/>
      <c r="H42" s="3"/>
    </row>
    <row r="43" spans="1:8" ht="15" customHeight="1" thickBot="1">
      <c r="A43" s="14"/>
      <c r="B43" s="9" t="s">
        <v>130</v>
      </c>
      <c r="C43" s="6"/>
      <c r="D43" s="15"/>
      <c r="E43" s="28">
        <v>429.58</v>
      </c>
      <c r="F43" s="32">
        <f>E43*$F$15</f>
        <v>298.214436</v>
      </c>
      <c r="G43" s="34"/>
      <c r="H43" s="3"/>
    </row>
    <row r="44" spans="1:8" ht="27" customHeight="1" thickBot="1">
      <c r="A44" s="4"/>
      <c r="B44" s="9" t="s">
        <v>123</v>
      </c>
      <c r="C44" s="6"/>
      <c r="D44" s="15">
        <v>131</v>
      </c>
      <c r="E44" s="28">
        <v>50.1</v>
      </c>
      <c r="F44" s="32">
        <f>E44*$F$15</f>
        <v>34.77942</v>
      </c>
      <c r="G44" s="30"/>
      <c r="H44" s="3"/>
    </row>
    <row r="45" spans="1:8" ht="40.5" customHeight="1" thickBot="1">
      <c r="A45" s="8" t="s">
        <v>100</v>
      </c>
      <c r="B45" s="5" t="s">
        <v>39</v>
      </c>
      <c r="C45" s="6" t="s">
        <v>19</v>
      </c>
      <c r="D45" s="7"/>
      <c r="E45" s="29"/>
      <c r="F45" s="7"/>
      <c r="G45" s="7"/>
      <c r="H45" s="3"/>
    </row>
    <row r="46" spans="1:8" ht="26.25" customHeight="1" thickBot="1">
      <c r="A46" s="8" t="s">
        <v>101</v>
      </c>
      <c r="B46" s="5" t="s">
        <v>40</v>
      </c>
      <c r="C46" s="6" t="s">
        <v>19</v>
      </c>
      <c r="D46" s="7"/>
      <c r="E46" s="7"/>
      <c r="F46" s="7"/>
      <c r="G46" s="7"/>
      <c r="H46" s="3"/>
    </row>
    <row r="47" spans="1:8" ht="28.5" customHeight="1" thickBot="1">
      <c r="A47" s="8" t="s">
        <v>102</v>
      </c>
      <c r="B47" s="5" t="s">
        <v>41</v>
      </c>
      <c r="C47" s="6" t="s">
        <v>19</v>
      </c>
      <c r="D47" s="15">
        <f>SUM(D48:D56)</f>
        <v>2165.47</v>
      </c>
      <c r="E47" s="15">
        <f>SUM(E48:E56)</f>
        <v>4468.82</v>
      </c>
      <c r="F47" s="15">
        <f>SUM(F48:F56)</f>
        <v>3102.254844</v>
      </c>
      <c r="G47" s="7"/>
      <c r="H47" s="3"/>
    </row>
    <row r="48" spans="1:8" ht="15" customHeight="1" thickBot="1">
      <c r="A48" s="8" t="s">
        <v>103</v>
      </c>
      <c r="B48" s="5" t="s">
        <v>42</v>
      </c>
      <c r="C48" s="6" t="s">
        <v>19</v>
      </c>
      <c r="D48" s="7"/>
      <c r="E48" s="7"/>
      <c r="F48" s="7"/>
      <c r="G48" s="7"/>
      <c r="H48" s="3"/>
    </row>
    <row r="49" spans="1:8" ht="39" customHeight="1" thickBot="1">
      <c r="A49" s="8" t="s">
        <v>104</v>
      </c>
      <c r="B49" s="5" t="s">
        <v>43</v>
      </c>
      <c r="C49" s="6" t="s">
        <v>19</v>
      </c>
      <c r="D49" s="7"/>
      <c r="E49" s="7"/>
      <c r="F49" s="7"/>
      <c r="G49" s="7"/>
      <c r="H49" s="3"/>
    </row>
    <row r="50" spans="1:8" ht="15" customHeight="1" thickBot="1">
      <c r="A50" s="8" t="s">
        <v>105</v>
      </c>
      <c r="B50" s="5" t="s">
        <v>44</v>
      </c>
      <c r="C50" s="6" t="s">
        <v>19</v>
      </c>
      <c r="D50" s="7"/>
      <c r="E50" s="7"/>
      <c r="F50" s="7"/>
      <c r="G50" s="7"/>
      <c r="H50" s="3"/>
    </row>
    <row r="51" spans="1:8" ht="51" customHeight="1" thickBot="1">
      <c r="A51" s="8" t="s">
        <v>106</v>
      </c>
      <c r="B51" s="5" t="s">
        <v>45</v>
      </c>
      <c r="C51" s="6" t="s">
        <v>19</v>
      </c>
      <c r="D51" s="15">
        <v>1595.8</v>
      </c>
      <c r="E51" s="15">
        <f>2340.893+908.71+220.287</f>
        <v>3469.89</v>
      </c>
      <c r="F51" s="15">
        <f>E51*$F$15</f>
        <v>2408.797638</v>
      </c>
      <c r="G51" s="7" t="s">
        <v>134</v>
      </c>
      <c r="H51" s="3"/>
    </row>
    <row r="52" spans="1:8" ht="38.25" customHeight="1" thickBot="1">
      <c r="A52" s="8" t="s">
        <v>107</v>
      </c>
      <c r="B52" s="5" t="s">
        <v>46</v>
      </c>
      <c r="C52" s="6" t="s">
        <v>19</v>
      </c>
      <c r="D52" s="7"/>
      <c r="E52" s="7"/>
      <c r="F52" s="7"/>
      <c r="G52" s="7"/>
      <c r="H52" s="3"/>
    </row>
    <row r="53" spans="1:8" ht="15" customHeight="1" thickBot="1">
      <c r="A53" s="8" t="s">
        <v>108</v>
      </c>
      <c r="B53" s="5" t="s">
        <v>47</v>
      </c>
      <c r="C53" s="6" t="s">
        <v>19</v>
      </c>
      <c r="D53" s="15">
        <v>466.82</v>
      </c>
      <c r="E53" s="15">
        <v>916.15</v>
      </c>
      <c r="F53" s="15">
        <f>E53*$F$15</f>
        <v>635.9913300000001</v>
      </c>
      <c r="G53" s="7"/>
      <c r="H53" s="3"/>
    </row>
    <row r="54" spans="1:8" ht="15" customHeight="1" thickBot="1">
      <c r="A54" s="8" t="s">
        <v>109</v>
      </c>
      <c r="B54" s="5" t="s">
        <v>48</v>
      </c>
      <c r="C54" s="6" t="s">
        <v>19</v>
      </c>
      <c r="D54" s="7"/>
      <c r="E54" s="7"/>
      <c r="F54" s="7"/>
      <c r="G54" s="7"/>
      <c r="H54" s="3"/>
    </row>
    <row r="55" spans="1:8" ht="15" customHeight="1" thickBot="1">
      <c r="A55" s="8" t="s">
        <v>110</v>
      </c>
      <c r="B55" s="5" t="s">
        <v>49</v>
      </c>
      <c r="C55" s="6" t="s">
        <v>19</v>
      </c>
      <c r="D55" s="15">
        <v>102.85</v>
      </c>
      <c r="E55" s="15">
        <v>82.78</v>
      </c>
      <c r="F55" s="15">
        <f>E55*$F$15</f>
        <v>57.465876</v>
      </c>
      <c r="G55" s="7"/>
      <c r="H55" s="3"/>
    </row>
    <row r="56" spans="1:8" ht="15" customHeight="1" thickBot="1">
      <c r="A56" s="8" t="s">
        <v>111</v>
      </c>
      <c r="B56" s="5" t="s">
        <v>50</v>
      </c>
      <c r="C56" s="6" t="s">
        <v>19</v>
      </c>
      <c r="D56" s="7"/>
      <c r="E56" s="7"/>
      <c r="F56" s="7"/>
      <c r="G56" s="7"/>
      <c r="H56" s="3"/>
    </row>
    <row r="57" spans="1:8" ht="66" customHeight="1" thickBot="1">
      <c r="A57" s="8" t="s">
        <v>112</v>
      </c>
      <c r="B57" s="5" t="s">
        <v>51</v>
      </c>
      <c r="C57" s="6" t="s">
        <v>19</v>
      </c>
      <c r="D57" s="7"/>
      <c r="E57" s="7"/>
      <c r="F57" s="7"/>
      <c r="G57" s="7"/>
      <c r="H57" s="3"/>
    </row>
    <row r="58" spans="1:8" ht="25.5" customHeight="1" thickBot="1">
      <c r="A58" s="8" t="s">
        <v>52</v>
      </c>
      <c r="B58" s="5" t="s">
        <v>53</v>
      </c>
      <c r="C58" s="6" t="s">
        <v>54</v>
      </c>
      <c r="D58" s="7"/>
      <c r="E58" s="7"/>
      <c r="F58" s="7"/>
      <c r="G58" s="7"/>
      <c r="H58" s="3"/>
    </row>
    <row r="59" spans="1:8" ht="78" customHeight="1" thickBot="1">
      <c r="A59" s="8" t="s">
        <v>113</v>
      </c>
      <c r="B59" s="5" t="s">
        <v>55</v>
      </c>
      <c r="C59" s="6" t="s">
        <v>19</v>
      </c>
      <c r="D59" s="7"/>
      <c r="E59" s="7"/>
      <c r="F59" s="7"/>
      <c r="G59" s="7"/>
      <c r="H59" s="3"/>
    </row>
    <row r="60" spans="1:8" ht="25.5" customHeight="1" thickBot="1">
      <c r="A60" s="8" t="s">
        <v>114</v>
      </c>
      <c r="B60" s="5" t="s">
        <v>56</v>
      </c>
      <c r="C60" s="6" t="s">
        <v>19</v>
      </c>
      <c r="D60" s="7"/>
      <c r="E60" s="7"/>
      <c r="F60" s="7"/>
      <c r="G60" s="7"/>
      <c r="H60" s="3"/>
    </row>
    <row r="61" spans="1:8" ht="24.75" customHeight="1" thickBot="1">
      <c r="A61" s="8" t="s">
        <v>115</v>
      </c>
      <c r="B61" s="5" t="s">
        <v>57</v>
      </c>
      <c r="C61" s="6" t="s">
        <v>19</v>
      </c>
      <c r="D61" s="7">
        <v>-259.77</v>
      </c>
      <c r="E61" s="7"/>
      <c r="F61" s="7"/>
      <c r="G61" s="7"/>
      <c r="H61" s="3"/>
    </row>
    <row r="62" spans="1:8" ht="29.25" customHeight="1" thickBot="1">
      <c r="A62" s="4" t="s">
        <v>58</v>
      </c>
      <c r="B62" s="5" t="s">
        <v>117</v>
      </c>
      <c r="C62" s="6" t="s">
        <v>19</v>
      </c>
      <c r="D62" s="7">
        <f>D24+D26+D28</f>
        <v>418.08</v>
      </c>
      <c r="E62" s="7">
        <f>E24+E26+E28</f>
        <v>236.69</v>
      </c>
      <c r="F62" s="16">
        <f>F24+F26+F28</f>
        <v>164.310198</v>
      </c>
      <c r="G62" s="7"/>
      <c r="H62" s="3"/>
    </row>
    <row r="63" spans="1:8" ht="24.75" customHeight="1" thickBot="1">
      <c r="A63" s="4" t="s">
        <v>59</v>
      </c>
      <c r="B63" s="5" t="s">
        <v>60</v>
      </c>
      <c r="C63" s="6" t="s">
        <v>19</v>
      </c>
      <c r="D63" s="15">
        <f>D66+D20</f>
        <v>12266.449999999999</v>
      </c>
      <c r="E63" s="15">
        <f>E66+E20</f>
        <v>18821.644999999997</v>
      </c>
      <c r="F63" s="15">
        <f>F66+F20</f>
        <v>15826.792477</v>
      </c>
      <c r="G63" s="7"/>
      <c r="H63" s="3"/>
    </row>
    <row r="64" spans="1:8" ht="12" customHeight="1">
      <c r="A64" s="41" t="s">
        <v>116</v>
      </c>
      <c r="B64" s="10" t="s">
        <v>61</v>
      </c>
      <c r="C64" s="43" t="s">
        <v>63</v>
      </c>
      <c r="D64" s="56">
        <f>1.0719+1.0623</f>
        <v>2.1342</v>
      </c>
      <c r="E64" s="23"/>
      <c r="F64" s="47">
        <v>1.709506</v>
      </c>
      <c r="G64" s="45"/>
      <c r="H64" s="3"/>
    </row>
    <row r="65" spans="1:8" ht="15" customHeight="1" thickBot="1">
      <c r="A65" s="42"/>
      <c r="B65" s="5" t="s">
        <v>62</v>
      </c>
      <c r="C65" s="44"/>
      <c r="D65" s="57"/>
      <c r="E65" s="24"/>
      <c r="F65" s="48"/>
      <c r="G65" s="46"/>
      <c r="H65" s="3"/>
    </row>
    <row r="66" spans="1:8" ht="10.5" customHeight="1">
      <c r="A66" s="41" t="s">
        <v>102</v>
      </c>
      <c r="B66" s="10" t="s">
        <v>61</v>
      </c>
      <c r="C66" s="43" t="s">
        <v>19</v>
      </c>
      <c r="D66" s="43">
        <v>3867.14</v>
      </c>
      <c r="E66" s="21"/>
      <c r="F66" s="45">
        <v>2756.44</v>
      </c>
      <c r="G66" s="45"/>
      <c r="H66" s="3"/>
    </row>
    <row r="67" spans="1:8" ht="21.75" customHeight="1" thickBot="1">
      <c r="A67" s="42"/>
      <c r="B67" s="5" t="s">
        <v>64</v>
      </c>
      <c r="C67" s="44"/>
      <c r="D67" s="44"/>
      <c r="E67" s="22"/>
      <c r="F67" s="46"/>
      <c r="G67" s="46"/>
      <c r="H67" s="3"/>
    </row>
    <row r="68" spans="1:8" ht="51.75" customHeight="1" thickBot="1">
      <c r="A68" s="4" t="s">
        <v>65</v>
      </c>
      <c r="B68" s="5" t="s">
        <v>66</v>
      </c>
      <c r="C68" s="6" t="s">
        <v>17</v>
      </c>
      <c r="D68" s="6"/>
      <c r="E68" s="6"/>
      <c r="F68" s="6"/>
      <c r="G68" s="6" t="s">
        <v>17</v>
      </c>
      <c r="H68" s="3"/>
    </row>
    <row r="69" spans="1:8" ht="27" customHeight="1" thickBot="1">
      <c r="A69" s="4">
        <v>1</v>
      </c>
      <c r="B69" s="5" t="s">
        <v>67</v>
      </c>
      <c r="C69" s="6" t="s">
        <v>68</v>
      </c>
      <c r="D69" s="7">
        <v>78</v>
      </c>
      <c r="E69" s="7">
        <v>78</v>
      </c>
      <c r="F69" s="7">
        <v>59</v>
      </c>
      <c r="G69" s="7"/>
      <c r="H69" s="3"/>
    </row>
    <row r="70" spans="1:8" ht="15.75" customHeight="1" thickBot="1">
      <c r="A70" s="4">
        <v>2</v>
      </c>
      <c r="B70" s="5" t="s">
        <v>69</v>
      </c>
      <c r="C70" s="6" t="s">
        <v>70</v>
      </c>
      <c r="D70" s="7"/>
      <c r="E70" s="7"/>
      <c r="F70" s="7"/>
      <c r="G70" s="7"/>
      <c r="H70" s="3"/>
    </row>
    <row r="71" spans="1:8" ht="24.75" customHeight="1" thickBot="1">
      <c r="A71" s="4" t="s">
        <v>71</v>
      </c>
      <c r="B71" s="5" t="s">
        <v>72</v>
      </c>
      <c r="C71" s="6" t="s">
        <v>70</v>
      </c>
      <c r="D71" s="7"/>
      <c r="E71" s="7"/>
      <c r="F71" s="7"/>
      <c r="G71" s="7"/>
      <c r="H71" s="3"/>
    </row>
    <row r="72" spans="1:8" ht="24.75" customHeight="1" thickBot="1">
      <c r="A72" s="4">
        <v>3</v>
      </c>
      <c r="B72" s="5" t="s">
        <v>73</v>
      </c>
      <c r="C72" s="6" t="s">
        <v>74</v>
      </c>
      <c r="D72" s="7">
        <v>1086.48</v>
      </c>
      <c r="E72" s="7">
        <v>1086.48</v>
      </c>
      <c r="F72" s="7">
        <v>1086.48</v>
      </c>
      <c r="G72" s="7"/>
      <c r="H72" s="3"/>
    </row>
    <row r="73" spans="1:8" ht="26.25" customHeight="1" thickBot="1">
      <c r="A73" s="4" t="s">
        <v>75</v>
      </c>
      <c r="B73" s="5" t="s">
        <v>76</v>
      </c>
      <c r="C73" s="6" t="s">
        <v>74</v>
      </c>
      <c r="D73" s="7"/>
      <c r="E73" s="7"/>
      <c r="F73" s="7"/>
      <c r="G73" s="7"/>
      <c r="H73" s="3"/>
    </row>
    <row r="74" spans="1:8" ht="24" customHeight="1" thickBot="1">
      <c r="A74" s="4">
        <v>4</v>
      </c>
      <c r="B74" s="5" t="s">
        <v>77</v>
      </c>
      <c r="C74" s="6" t="s">
        <v>74</v>
      </c>
      <c r="D74" s="7">
        <v>1064.6</v>
      </c>
      <c r="E74" s="7">
        <v>1064.6</v>
      </c>
      <c r="F74" s="7">
        <v>1064.6</v>
      </c>
      <c r="G74" s="7"/>
      <c r="H74" s="3"/>
    </row>
    <row r="75" spans="1:8" ht="26.25" customHeight="1" thickBot="1">
      <c r="A75" s="4" t="s">
        <v>78</v>
      </c>
      <c r="B75" s="5" t="s">
        <v>79</v>
      </c>
      <c r="C75" s="6" t="s">
        <v>74</v>
      </c>
      <c r="D75" s="7"/>
      <c r="E75" s="7"/>
      <c r="F75" s="7"/>
      <c r="G75" s="7"/>
      <c r="H75" s="3"/>
    </row>
    <row r="76" spans="1:8" ht="15" customHeight="1" thickBot="1">
      <c r="A76" s="4">
        <v>5</v>
      </c>
      <c r="B76" s="5" t="s">
        <v>80</v>
      </c>
      <c r="C76" s="6" t="s">
        <v>81</v>
      </c>
      <c r="D76" s="7">
        <v>21.88</v>
      </c>
      <c r="E76" s="7">
        <v>21.88</v>
      </c>
      <c r="F76" s="7">
        <f>E76</f>
        <v>21.88</v>
      </c>
      <c r="G76" s="7"/>
      <c r="H76" s="3"/>
    </row>
    <row r="77" spans="1:8" ht="27" customHeight="1" thickBot="1">
      <c r="A77" s="4" t="s">
        <v>82</v>
      </c>
      <c r="B77" s="5" t="s">
        <v>83</v>
      </c>
      <c r="C77" s="6" t="s">
        <v>81</v>
      </c>
      <c r="D77" s="7"/>
      <c r="E77" s="7"/>
      <c r="F77" s="7"/>
      <c r="G77" s="7"/>
      <c r="H77" s="3"/>
    </row>
    <row r="78" spans="1:8" ht="15" customHeight="1" thickBot="1">
      <c r="A78" s="4">
        <v>6</v>
      </c>
      <c r="B78" s="5" t="s">
        <v>84</v>
      </c>
      <c r="C78" s="6" t="s">
        <v>85</v>
      </c>
      <c r="D78" s="7">
        <v>100</v>
      </c>
      <c r="E78" s="7">
        <v>100</v>
      </c>
      <c r="F78" s="7">
        <v>100</v>
      </c>
      <c r="G78" s="7"/>
      <c r="H78" s="3"/>
    </row>
    <row r="79" spans="1:8" ht="24.75" customHeight="1" thickBot="1">
      <c r="A79" s="4">
        <v>7</v>
      </c>
      <c r="B79" s="5" t="s">
        <v>86</v>
      </c>
      <c r="C79" s="6" t="s">
        <v>19</v>
      </c>
      <c r="D79" s="7"/>
      <c r="E79" s="7"/>
      <c r="F79" s="7"/>
      <c r="G79" s="7"/>
      <c r="H79" s="3"/>
    </row>
    <row r="80" spans="1:8" ht="24" customHeight="1" thickBot="1">
      <c r="A80" s="8" t="s">
        <v>116</v>
      </c>
      <c r="B80" s="5" t="s">
        <v>87</v>
      </c>
      <c r="C80" s="6" t="s">
        <v>19</v>
      </c>
      <c r="D80" s="7"/>
      <c r="E80" s="7"/>
      <c r="F80" s="7"/>
      <c r="G80" s="7"/>
      <c r="H80" s="3"/>
    </row>
    <row r="81" spans="1:8" ht="39.75" customHeight="1" thickBot="1">
      <c r="A81" s="4">
        <v>8</v>
      </c>
      <c r="B81" s="9" t="s">
        <v>88</v>
      </c>
      <c r="C81" s="6" t="s">
        <v>85</v>
      </c>
      <c r="D81" s="6">
        <v>1.55</v>
      </c>
      <c r="E81" s="6">
        <v>1.465</v>
      </c>
      <c r="F81" s="6" t="s">
        <v>17</v>
      </c>
      <c r="G81" s="6" t="s">
        <v>17</v>
      </c>
      <c r="H81" s="3"/>
    </row>
    <row r="82" spans="1:8" ht="15">
      <c r="A82" s="2"/>
      <c r="B82" s="3"/>
      <c r="C82" s="3"/>
      <c r="D82" s="3"/>
      <c r="E82" s="3"/>
      <c r="F82" s="3"/>
      <c r="G82" s="3"/>
      <c r="H82" s="3"/>
    </row>
    <row r="83" spans="1:8" ht="15">
      <c r="A83" s="35" t="s">
        <v>89</v>
      </c>
      <c r="B83" s="35"/>
      <c r="C83" s="35"/>
      <c r="D83" s="35"/>
      <c r="E83" s="35"/>
      <c r="F83" s="35"/>
      <c r="G83" s="35"/>
      <c r="H83" s="3"/>
    </row>
    <row r="84" spans="1:8" ht="15">
      <c r="A84" s="36" t="s">
        <v>90</v>
      </c>
      <c r="B84" s="36"/>
      <c r="C84" s="36"/>
      <c r="D84" s="36"/>
      <c r="E84" s="36"/>
      <c r="F84" s="36"/>
      <c r="G84" s="36"/>
      <c r="H84" s="3"/>
    </row>
    <row r="85" spans="1:8" ht="63.75" customHeight="1">
      <c r="A85" s="37" t="s">
        <v>91</v>
      </c>
      <c r="B85" s="37"/>
      <c r="C85" s="37"/>
      <c r="D85" s="37"/>
      <c r="E85" s="37"/>
      <c r="F85" s="37"/>
      <c r="G85" s="37"/>
      <c r="H85" s="12"/>
    </row>
    <row r="86" spans="1:8" ht="30.75" customHeight="1">
      <c r="A86" s="37" t="s">
        <v>92</v>
      </c>
      <c r="B86" s="37"/>
      <c r="C86" s="37"/>
      <c r="D86" s="37"/>
      <c r="E86" s="37"/>
      <c r="F86" s="37"/>
      <c r="G86" s="37"/>
      <c r="H86" s="12"/>
    </row>
    <row r="87" spans="1:8" ht="33" customHeight="1">
      <c r="A87" s="38" t="s">
        <v>93</v>
      </c>
      <c r="B87" s="38"/>
      <c r="C87" s="38"/>
      <c r="D87" s="38"/>
      <c r="E87" s="38"/>
      <c r="F87" s="38"/>
      <c r="G87" s="38"/>
      <c r="H87" s="13"/>
    </row>
    <row r="88" spans="1:8" ht="27" customHeight="1">
      <c r="A88" s="37" t="s">
        <v>94</v>
      </c>
      <c r="B88" s="37"/>
      <c r="C88" s="37"/>
      <c r="D88" s="37"/>
      <c r="E88" s="37"/>
      <c r="F88" s="37"/>
      <c r="G88" s="37"/>
      <c r="H88" s="12"/>
    </row>
    <row r="89" spans="1:8" ht="30" customHeight="1">
      <c r="A89" s="37" t="s">
        <v>95</v>
      </c>
      <c r="B89" s="37"/>
      <c r="C89" s="37"/>
      <c r="D89" s="37"/>
      <c r="E89" s="37"/>
      <c r="F89" s="37"/>
      <c r="G89" s="37"/>
      <c r="H89" s="12"/>
    </row>
    <row r="90" spans="1:8" ht="15">
      <c r="A90" s="3"/>
      <c r="B90" s="3"/>
      <c r="C90" s="3"/>
      <c r="D90" s="3"/>
      <c r="E90" s="3"/>
      <c r="F90" s="3"/>
      <c r="G90" s="3"/>
      <c r="H90" s="3"/>
    </row>
    <row r="91" spans="1:8" ht="15">
      <c r="A91" s="3"/>
      <c r="B91" s="3"/>
      <c r="C91" s="3"/>
      <c r="D91" s="3"/>
      <c r="E91" s="3"/>
      <c r="F91" s="3"/>
      <c r="G91" s="3"/>
      <c r="H91" s="3"/>
    </row>
    <row r="92" spans="1:8" ht="15">
      <c r="A92" s="3"/>
      <c r="B92" s="3"/>
      <c r="C92" s="3"/>
      <c r="D92" s="3"/>
      <c r="E92" s="3"/>
      <c r="F92" s="3"/>
      <c r="G92" s="3"/>
      <c r="H92" s="3"/>
    </row>
    <row r="93" spans="1:8" ht="15">
      <c r="A93" s="3"/>
      <c r="B93" s="3"/>
      <c r="C93" s="3"/>
      <c r="D93" s="3"/>
      <c r="E93" s="3"/>
      <c r="F93" s="3"/>
      <c r="G93" s="3"/>
      <c r="H93" s="3"/>
    </row>
    <row r="395" ht="15"/>
    <row r="700" ht="15"/>
    <row r="701" ht="15"/>
  </sheetData>
  <sheetProtection/>
  <mergeCells count="34">
    <mergeCell ref="F64:F65"/>
    <mergeCell ref="G32:G39"/>
    <mergeCell ref="D17:F17"/>
    <mergeCell ref="A12:G12"/>
    <mergeCell ref="G22:G23"/>
    <mergeCell ref="A17:A18"/>
    <mergeCell ref="B17:B18"/>
    <mergeCell ref="C17:C18"/>
    <mergeCell ref="G17:G18"/>
    <mergeCell ref="A64:A65"/>
    <mergeCell ref="C64:C65"/>
    <mergeCell ref="D64:D65"/>
    <mergeCell ref="G64:G65"/>
    <mergeCell ref="A88:G88"/>
    <mergeCell ref="A89:G89"/>
    <mergeCell ref="A1:G1"/>
    <mergeCell ref="A2:G2"/>
    <mergeCell ref="A3:G3"/>
    <mergeCell ref="A4:G4"/>
    <mergeCell ref="A7:H7"/>
    <mergeCell ref="A8:H8"/>
    <mergeCell ref="A10:H10"/>
    <mergeCell ref="A9:H9"/>
    <mergeCell ref="A66:A67"/>
    <mergeCell ref="C66:C67"/>
    <mergeCell ref="D66:D67"/>
    <mergeCell ref="G66:G67"/>
    <mergeCell ref="A6:H6"/>
    <mergeCell ref="F66:F67"/>
    <mergeCell ref="A83:G83"/>
    <mergeCell ref="A84:G84"/>
    <mergeCell ref="A85:G85"/>
    <mergeCell ref="A86:G86"/>
    <mergeCell ref="A87:G87"/>
  </mergeCells>
  <hyperlinks>
    <hyperlink ref="B32" location="Par700" tooltip="Ссылка на текущий документ" display="Par700"/>
    <hyperlink ref="B81" location="Par701" tooltip="Ссылка на текущий документ" display="Par701"/>
    <hyperlink ref="A87" location="Par395" tooltip="Ссылка на текущий документ" display="Par395"/>
  </hyperlinks>
  <printOptions/>
  <pageMargins left="0.5118110236220472" right="0.11811023622047245" top="0.5511811023622047" bottom="0.35433070866141736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2016-04-22T10:51:40Z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